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bookViews>
    <workbookView xWindow="0" yWindow="0" windowWidth="20490" windowHeight="7755" activeTab="1"/>
  </bookViews>
  <sheets>
    <sheet name="Chart1" sheetId="2" r:id="rId1"/>
    <sheet name="Sheet1" sheetId="1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C20" i="1"/>
  <c r="C24" i="1"/>
  <c r="D14" i="1"/>
  <c r="E14" i="1" s="1"/>
  <c r="D13" i="1"/>
  <c r="E13" i="1" s="1"/>
  <c r="C22" i="1"/>
  <c r="D12" i="1"/>
  <c r="E12" i="1" s="1"/>
  <c r="E11" i="1"/>
  <c r="I6" i="1"/>
  <c r="J6" i="1" s="1"/>
  <c r="I4" i="1"/>
  <c r="J4" i="1" s="1"/>
  <c r="I5" i="1"/>
  <c r="J5" i="1" s="1"/>
  <c r="I3" i="1"/>
  <c r="J3" i="1" s="1"/>
  <c r="B5" i="1"/>
  <c r="L19" i="1" l="1"/>
  <c r="K20" i="1"/>
  <c r="K21" i="1"/>
  <c r="D5" i="1"/>
  <c r="B29" i="1" s="1"/>
</calcChain>
</file>

<file path=xl/sharedStrings.xml><?xml version="1.0" encoding="utf-8"?>
<sst xmlns="http://schemas.openxmlformats.org/spreadsheetml/2006/main" count="72" uniqueCount="41">
  <si>
    <t>h0</t>
  </si>
  <si>
    <t>cm</t>
  </si>
  <si>
    <t>Masse</t>
  </si>
  <si>
    <t>Volume</t>
  </si>
  <si>
    <t>Masse depotoire</t>
  </si>
  <si>
    <t>kg</t>
  </si>
  <si>
    <t>g</t>
  </si>
  <si>
    <t>ml</t>
  </si>
  <si>
    <t>Masse volumique</t>
  </si>
  <si>
    <t>kg/l</t>
  </si>
  <si>
    <t>horizontal</t>
  </si>
  <si>
    <t>pente</t>
  </si>
  <si>
    <t>Deversoir</t>
  </si>
  <si>
    <t>sans pente</t>
  </si>
  <si>
    <t>avec pente</t>
  </si>
  <si>
    <t>longueur</t>
  </si>
  <si>
    <t>Sum</t>
  </si>
  <si>
    <t>Average</t>
  </si>
  <si>
    <t>Running Total</t>
  </si>
  <si>
    <t>Count</t>
  </si>
  <si>
    <t>t(s)</t>
  </si>
  <si>
    <t>Volume(L)</t>
  </si>
  <si>
    <t>largeur</t>
  </si>
  <si>
    <t>Q(m3/s)</t>
  </si>
  <si>
    <t>Q(l/s)</t>
  </si>
  <si>
    <t>h(cm)</t>
  </si>
  <si>
    <t>tp2</t>
  </si>
  <si>
    <t>Données canal</t>
  </si>
  <si>
    <t>tp1(a)</t>
  </si>
  <si>
    <t>tp1(b)</t>
  </si>
  <si>
    <t>Hauteur d'eau dans le canal</t>
  </si>
  <si>
    <t>h(tp1-b)</t>
  </si>
  <si>
    <t>h(tp1-a)</t>
  </si>
  <si>
    <t>Puisque le materiau est mouillee,le fond du canal a ete lubrifie ainsi un microfilm a ete formé (contact eau -eau )</t>
  </si>
  <si>
    <t>h(tp2)</t>
  </si>
  <si>
    <t>Vibration</t>
  </si>
  <si>
    <t>Gs theorique</t>
  </si>
  <si>
    <t>Gs calculé</t>
  </si>
  <si>
    <t>to</t>
  </si>
  <si>
    <t>Masse tp2</t>
  </si>
  <si>
    <t>kg/m3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</si>
</sst>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1" fontId="0" fillId="0" borderId="0" xfId="0" applyNumberFormat="1"/>
    <xf numFmtId="1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Q(m3/s)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Sheet1!$F$3:$F$6</c:f>
              <c:numCache>
                <c:formatCode>General</c:formatCode>
                <c:ptCount val="4"/>
                <c:pt idx="0">
                  <c:v>9.4</c:v>
                </c:pt>
                <c:pt idx="1">
                  <c:v>8.4</c:v>
                </c:pt>
                <c:pt idx="2">
                  <c:v>10.5</c:v>
                </c:pt>
                <c:pt idx="3">
                  <c:v>6.8</c:v>
                </c:pt>
              </c:numCache>
            </c:numRef>
          </c:xVal>
          <c:yVal>
            <c:numRef>
              <c:f>Sheet1!$I$3:$I$6</c:f>
              <c:numCache>
                <c:formatCode>General</c:formatCode>
                <c:ptCount val="4"/>
                <c:pt idx="0">
                  <c:v>5.1041666666666672E-4</c:v>
                </c:pt>
                <c:pt idx="1">
                  <c:v>3.7003058103975535E-4</c:v>
                </c:pt>
                <c:pt idx="2">
                  <c:v>7.7720207253886018E-4</c:v>
                </c:pt>
                <c:pt idx="3">
                  <c:v>9.722222222222223E-5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6314992"/>
        <c:axId val="-896313904"/>
      </c:scatterChart>
      <c:valAx>
        <c:axId val="-896314992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6313904"/>
        <c:crosses val="autoZero"/>
        <c:crossBetween val="midCat"/>
      </c:valAx>
      <c:valAx>
        <c:axId val="-8963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631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workbookViewId="0">
      <selection activeCell="B29" sqref="B29"/>
    </sheetView>
  </sheetViews>
  <sheetFormatPr defaultRowHeight="15" x14ac:dyDescent="0.25"/>
  <cols>
    <col min="1" max="1" width="16" bestFit="1" customWidth="1"/>
    <col min="2" max="2" width="12.7109375" bestFit="1" customWidth="1"/>
    <col min="4" max="4" width="10.5703125" bestFit="1" customWidth="1"/>
    <col min="5" max="6" width="10.5703125" customWidth="1"/>
    <col min="7" max="7" width="10.5703125" bestFit="1" customWidth="1"/>
    <col min="8" max="8" width="10.7109375" bestFit="1" customWidth="1"/>
    <col min="9" max="9" width="12" bestFit="1" customWidth="1"/>
    <col min="14" max="14" width="10.28515625" bestFit="1" customWidth="1"/>
  </cols>
  <sheetData>
    <row r="2" spans="1:11" x14ac:dyDescent="0.25">
      <c r="F2" s="1" t="s">
        <v>25</v>
      </c>
      <c r="G2" s="1" t="s">
        <v>20</v>
      </c>
      <c r="H2" s="1" t="s">
        <v>21</v>
      </c>
      <c r="I2" s="1" t="s">
        <v>23</v>
      </c>
      <c r="J2" s="1" t="s">
        <v>24</v>
      </c>
    </row>
    <row r="3" spans="1:11" x14ac:dyDescent="0.25">
      <c r="A3" s="1" t="s">
        <v>2</v>
      </c>
      <c r="B3" s="1">
        <v>58.8</v>
      </c>
      <c r="C3" s="1" t="s">
        <v>6</v>
      </c>
      <c r="F3" s="1">
        <v>9.4</v>
      </c>
      <c r="G3" s="1">
        <v>2.4</v>
      </c>
      <c r="H3" s="1">
        <v>1.2250000000000001</v>
      </c>
      <c r="I3" s="1">
        <f>H3/1000/G3</f>
        <v>5.1041666666666672E-4</v>
      </c>
      <c r="J3" s="1">
        <f>I3*1000</f>
        <v>0.51041666666666674</v>
      </c>
    </row>
    <row r="4" spans="1:11" x14ac:dyDescent="0.25">
      <c r="A4" s="1" t="s">
        <v>3</v>
      </c>
      <c r="B4" s="1">
        <v>25</v>
      </c>
      <c r="C4" s="1" t="s">
        <v>7</v>
      </c>
      <c r="F4" s="1">
        <v>8.4</v>
      </c>
      <c r="G4" s="1">
        <v>3.27</v>
      </c>
      <c r="H4" s="1">
        <v>1.21</v>
      </c>
      <c r="I4" s="1">
        <f>H4/1000/G4</f>
        <v>3.7003058103975535E-4</v>
      </c>
      <c r="J4" s="1">
        <f t="shared" ref="J4:J6" si="0">I4*1000</f>
        <v>0.37003058103975534</v>
      </c>
    </row>
    <row r="5" spans="1:11" x14ac:dyDescent="0.25">
      <c r="A5" s="1" t="s">
        <v>8</v>
      </c>
      <c r="B5" s="1">
        <f>B3/B4</f>
        <v>2.3519999999999999</v>
      </c>
      <c r="C5" s="1" t="s">
        <v>9</v>
      </c>
      <c r="D5" s="1">
        <f>B5*1000</f>
        <v>2352</v>
      </c>
      <c r="E5" s="2" t="s">
        <v>40</v>
      </c>
      <c r="F5" s="1">
        <v>10.5</v>
      </c>
      <c r="G5" s="1">
        <v>1.93</v>
      </c>
      <c r="H5" s="1">
        <v>1.5</v>
      </c>
      <c r="I5" s="1">
        <f>H5/1000/G5</f>
        <v>7.7720207253886018E-4</v>
      </c>
      <c r="J5" s="1">
        <f t="shared" si="0"/>
        <v>0.7772020725388602</v>
      </c>
    </row>
    <row r="6" spans="1:11" x14ac:dyDescent="0.25">
      <c r="F6" s="5">
        <v>6.8</v>
      </c>
      <c r="G6" s="5">
        <v>11.52</v>
      </c>
      <c r="H6" s="5">
        <v>1.1200000000000001</v>
      </c>
      <c r="I6" s="1">
        <f>H6/1000/G6</f>
        <v>9.722222222222223E-5</v>
      </c>
      <c r="J6" s="1">
        <f t="shared" si="0"/>
        <v>9.7222222222222224E-2</v>
      </c>
    </row>
    <row r="7" spans="1:11" x14ac:dyDescent="0.25">
      <c r="A7" s="1" t="s">
        <v>4</v>
      </c>
      <c r="B7" s="1">
        <v>3.7</v>
      </c>
      <c r="C7" s="1" t="s">
        <v>5</v>
      </c>
    </row>
    <row r="8" spans="1:11" x14ac:dyDescent="0.25">
      <c r="A8" s="5" t="s">
        <v>39</v>
      </c>
      <c r="B8" s="5">
        <v>7.45</v>
      </c>
      <c r="C8" s="5" t="s">
        <v>5</v>
      </c>
    </row>
    <row r="10" spans="1:11" x14ac:dyDescent="0.25">
      <c r="A10" s="1" t="s">
        <v>12</v>
      </c>
      <c r="D10" s="1" t="s">
        <v>23</v>
      </c>
      <c r="E10" s="1" t="s">
        <v>24</v>
      </c>
    </row>
    <row r="11" spans="1:11" ht="15" customHeight="1" x14ac:dyDescent="0.25">
      <c r="A11" s="1" t="s">
        <v>0</v>
      </c>
      <c r="B11" s="1">
        <v>6</v>
      </c>
      <c r="C11" s="1" t="s">
        <v>1</v>
      </c>
      <c r="D11" s="6">
        <v>0</v>
      </c>
      <c r="E11" s="6">
        <f>D11*1000</f>
        <v>0</v>
      </c>
      <c r="G11" s="4" t="s">
        <v>30</v>
      </c>
      <c r="H11" s="7" t="s">
        <v>28</v>
      </c>
      <c r="I11" s="1" t="s">
        <v>13</v>
      </c>
      <c r="J11" s="1">
        <v>3.5</v>
      </c>
      <c r="K11" s="1" t="s">
        <v>1</v>
      </c>
    </row>
    <row r="12" spans="1:11" ht="15" customHeight="1" x14ac:dyDescent="0.25">
      <c r="A12" s="1" t="s">
        <v>32</v>
      </c>
      <c r="B12" s="1">
        <v>11</v>
      </c>
      <c r="C12" s="1" t="s">
        <v>1</v>
      </c>
      <c r="D12" s="6">
        <f>0.00001*B12*B12 - 0.00003*B12 - 0.0002</f>
        <v>6.8000000000000016E-4</v>
      </c>
      <c r="E12" s="6">
        <f>D12*1000</f>
        <v>0.68000000000000016</v>
      </c>
      <c r="G12" s="4"/>
      <c r="H12" s="7"/>
      <c r="I12" s="1" t="s">
        <v>14</v>
      </c>
      <c r="J12" s="1">
        <v>1.3</v>
      </c>
      <c r="K12" s="1" t="s">
        <v>1</v>
      </c>
    </row>
    <row r="13" spans="1:11" ht="15" customHeight="1" x14ac:dyDescent="0.25">
      <c r="A13" s="1" t="s">
        <v>31</v>
      </c>
      <c r="B13" s="1">
        <v>12.2</v>
      </c>
      <c r="C13" s="1" t="s">
        <v>1</v>
      </c>
      <c r="D13" s="6">
        <f>0.00001*B13*B13 - 0.00003*B13 - 0.0002</f>
        <v>9.2239999999999998E-4</v>
      </c>
      <c r="E13" s="6">
        <f>D13*1000</f>
        <v>0.9224</v>
      </c>
      <c r="G13" s="4"/>
      <c r="H13" s="7" t="s">
        <v>29</v>
      </c>
      <c r="I13" s="1" t="s">
        <v>13</v>
      </c>
      <c r="J13" s="1">
        <v>4.5</v>
      </c>
      <c r="K13" s="1" t="s">
        <v>1</v>
      </c>
    </row>
    <row r="14" spans="1:11" x14ac:dyDescent="0.25">
      <c r="A14" s="1" t="s">
        <v>34</v>
      </c>
      <c r="B14" s="1">
        <v>12.1</v>
      </c>
      <c r="C14" s="1" t="s">
        <v>1</v>
      </c>
      <c r="D14" s="6">
        <f>0.00001*B14*B14 - 0.00003*B14 - 0.0002</f>
        <v>9.0109999999999984E-4</v>
      </c>
      <c r="E14" s="6">
        <f>D14*1000</f>
        <v>0.90109999999999979</v>
      </c>
      <c r="G14" s="4"/>
      <c r="H14" s="7"/>
      <c r="I14" s="1" t="s">
        <v>14</v>
      </c>
      <c r="J14" s="1">
        <v>2</v>
      </c>
      <c r="K14" s="1" t="s">
        <v>1</v>
      </c>
    </row>
    <row r="15" spans="1:11" x14ac:dyDescent="0.25">
      <c r="G15" s="4"/>
      <c r="H15" s="1" t="s">
        <v>26</v>
      </c>
      <c r="I15" s="5" t="s">
        <v>14</v>
      </c>
      <c r="J15" s="5">
        <v>1.6</v>
      </c>
      <c r="K15" s="5" t="s">
        <v>1</v>
      </c>
    </row>
    <row r="16" spans="1:11" x14ac:dyDescent="0.25">
      <c r="A16" s="8" t="s">
        <v>27</v>
      </c>
      <c r="B16" s="1" t="s">
        <v>22</v>
      </c>
      <c r="C16" s="1">
        <v>15.5</v>
      </c>
      <c r="D16" s="1" t="s">
        <v>1</v>
      </c>
    </row>
    <row r="17" spans="1:12" x14ac:dyDescent="0.25">
      <c r="A17" s="3"/>
      <c r="B17" s="1" t="s">
        <v>15</v>
      </c>
      <c r="C17" s="1">
        <v>200</v>
      </c>
      <c r="D17" s="1" t="s">
        <v>1</v>
      </c>
    </row>
    <row r="18" spans="1:12" x14ac:dyDescent="0.25">
      <c r="A18" s="9"/>
      <c r="B18" s="1" t="s">
        <v>10</v>
      </c>
      <c r="C18" s="1">
        <v>-0.2</v>
      </c>
      <c r="D18" s="1" t="s">
        <v>1</v>
      </c>
      <c r="K18" t="s">
        <v>38</v>
      </c>
    </row>
    <row r="19" spans="1:12" x14ac:dyDescent="0.25">
      <c r="A19" s="7" t="s">
        <v>28</v>
      </c>
      <c r="B19" s="1" t="s">
        <v>14</v>
      </c>
      <c r="C19" s="1">
        <v>2.9</v>
      </c>
      <c r="D19" s="1" t="s">
        <v>1</v>
      </c>
      <c r="J19" t="s">
        <v>28</v>
      </c>
      <c r="K19">
        <f>$B$5*J12*C20/100</f>
        <v>4.7392799999999998E-4</v>
      </c>
      <c r="L19">
        <f>K19/0.08*1000</f>
        <v>5.9241000000000001</v>
      </c>
    </row>
    <row r="20" spans="1:12" x14ac:dyDescent="0.25">
      <c r="A20" s="7"/>
      <c r="B20" s="1" t="s">
        <v>11</v>
      </c>
      <c r="C20" s="1">
        <f>(C19-C18)/C17</f>
        <v>1.55E-2</v>
      </c>
      <c r="D20" s="1"/>
      <c r="E20" s="10" t="s">
        <v>33</v>
      </c>
      <c r="F20" s="10"/>
      <c r="G20" s="10"/>
      <c r="H20" s="10"/>
      <c r="J20" t="s">
        <v>29</v>
      </c>
      <c r="K20">
        <f>$B$5*J14*C22/100</f>
        <v>7.9967999999999999E-4</v>
      </c>
    </row>
    <row r="21" spans="1:12" ht="15" customHeight="1" x14ac:dyDescent="0.25">
      <c r="A21" s="7" t="s">
        <v>29</v>
      </c>
      <c r="B21" s="1" t="s">
        <v>14</v>
      </c>
      <c r="C21" s="1">
        <v>3.2</v>
      </c>
      <c r="D21" s="1" t="s">
        <v>1</v>
      </c>
      <c r="E21" s="10"/>
      <c r="F21" s="10"/>
      <c r="G21" s="10"/>
      <c r="H21" s="10"/>
      <c r="J21" t="s">
        <v>26</v>
      </c>
      <c r="K21">
        <f>$B$5*J15*C24/100</f>
        <v>7.3382400000000011E-4</v>
      </c>
    </row>
    <row r="22" spans="1:12" x14ac:dyDescent="0.25">
      <c r="A22" s="7"/>
      <c r="B22" s="1" t="s">
        <v>11</v>
      </c>
      <c r="C22" s="1">
        <f>(C21-C18)/C17</f>
        <v>1.7000000000000001E-2</v>
      </c>
      <c r="D22" s="1"/>
      <c r="E22" s="10"/>
      <c r="F22" s="10"/>
      <c r="G22" s="10"/>
      <c r="H22" s="10"/>
    </row>
    <row r="23" spans="1:12" x14ac:dyDescent="0.25">
      <c r="A23" s="7" t="s">
        <v>26</v>
      </c>
      <c r="B23" s="1" t="s">
        <v>14</v>
      </c>
      <c r="C23" s="1">
        <v>3.7</v>
      </c>
      <c r="D23" s="1" t="s">
        <v>1</v>
      </c>
    </row>
    <row r="24" spans="1:12" x14ac:dyDescent="0.25">
      <c r="A24" s="7"/>
      <c r="B24" s="1" t="s">
        <v>11</v>
      </c>
      <c r="C24" s="1">
        <f>(C23-C18)/C17</f>
        <v>1.9500000000000003E-2</v>
      </c>
      <c r="D24" s="1"/>
    </row>
    <row r="27" spans="1:12" x14ac:dyDescent="0.25">
      <c r="A27" s="1" t="s">
        <v>35</v>
      </c>
      <c r="B27" s="1">
        <v>4</v>
      </c>
    </row>
    <row r="28" spans="1:12" x14ac:dyDescent="0.25">
      <c r="A28" s="1" t="s">
        <v>36</v>
      </c>
      <c r="B28" s="12">
        <v>2.1000000000000001E-4</v>
      </c>
    </row>
    <row r="29" spans="1:12" x14ac:dyDescent="0.25">
      <c r="A29" s="1" t="s">
        <v>37</v>
      </c>
      <c r="B29" s="12">
        <f>(B8-B7)/D5*227/1000</f>
        <v>3.6192602040816332E-4</v>
      </c>
    </row>
    <row r="30" spans="1:12" x14ac:dyDescent="0.25">
      <c r="B30" s="11"/>
    </row>
  </sheetData>
  <mergeCells count="8">
    <mergeCell ref="H11:H12"/>
    <mergeCell ref="H13:H14"/>
    <mergeCell ref="E20:H22"/>
    <mergeCell ref="A23:A24"/>
    <mergeCell ref="G11:G15"/>
    <mergeCell ref="A21:A22"/>
    <mergeCell ref="A19:A20"/>
    <mergeCell ref="A16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Aoun</dc:creator>
  <cp:lastModifiedBy>Pedro Aoun</cp:lastModifiedBy>
  <dcterms:created xsi:type="dcterms:W3CDTF">2015-12-04T06:27:25Z</dcterms:created>
  <dcterms:modified xsi:type="dcterms:W3CDTF">2015-12-04T09:02:34Z</dcterms:modified>
</cp:coreProperties>
</file>